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9555" windowHeight="4950" firstSheet="1" activeTab="7"/>
  </bookViews>
  <sheets>
    <sheet name="Tipo de miembro" sheetId="1" r:id="rId1"/>
    <sheet name="Género" sheetId="2" r:id="rId2"/>
    <sheet name="Entidad Federativa" sheetId="3" r:id="rId3"/>
    <sheet name="SNI" sheetId="4" r:id="rId4"/>
    <sheet name="Campo del conocimiento" sheetId="5" r:id="rId5"/>
    <sheet name="Instituciones" sheetId="6" r:id="rId6"/>
    <sheet name="Disciplina" sheetId="7" r:id="rId7"/>
    <sheet name="Detalles Insts." sheetId="8" r:id="rId8"/>
  </sheets>
  <calcPr calcId="145621"/>
</workbook>
</file>

<file path=xl/calcChain.xml><?xml version="1.0" encoding="utf-8"?>
<calcChain xmlns="http://schemas.openxmlformats.org/spreadsheetml/2006/main">
  <c r="B60" i="8" l="1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32" i="8"/>
  <c r="B40" i="8"/>
  <c r="B39" i="8"/>
  <c r="B38" i="8"/>
  <c r="B37" i="8"/>
  <c r="B36" i="8"/>
  <c r="B35" i="8"/>
  <c r="B34" i="8"/>
  <c r="B33" i="8"/>
  <c r="B31" i="8"/>
  <c r="B30" i="8"/>
  <c r="B29" i="8"/>
  <c r="B28" i="8"/>
  <c r="B27" i="8"/>
  <c r="B26" i="8"/>
  <c r="B25" i="8"/>
  <c r="B24" i="8"/>
  <c r="B23" i="8"/>
  <c r="B22" i="8"/>
  <c r="B20" i="8"/>
  <c r="B21" i="8"/>
  <c r="B19" i="8"/>
  <c r="B18" i="8"/>
  <c r="B17" i="8"/>
  <c r="B16" i="8"/>
  <c r="B15" i="8"/>
  <c r="B13" i="8"/>
  <c r="B14" i="8"/>
  <c r="B12" i="8"/>
  <c r="B11" i="8"/>
  <c r="B10" i="8"/>
  <c r="B9" i="8"/>
  <c r="B8" i="8"/>
  <c r="B7" i="8"/>
  <c r="B3" i="8"/>
  <c r="B4" i="8"/>
  <c r="B5" i="8"/>
  <c r="B6" i="8"/>
  <c r="B2" i="8"/>
  <c r="C7" i="3" l="1"/>
  <c r="C2" i="3"/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" i="7"/>
  <c r="C8" i="6" l="1"/>
  <c r="C29" i="6"/>
  <c r="C35" i="6"/>
  <c r="C5" i="6"/>
  <c r="C31" i="6"/>
  <c r="C16" i="6"/>
  <c r="C40" i="6"/>
  <c r="C28" i="6"/>
  <c r="C25" i="6"/>
  <c r="C20" i="6"/>
  <c r="C23" i="6"/>
  <c r="C10" i="6"/>
  <c r="C39" i="6"/>
  <c r="C33" i="6"/>
  <c r="C7" i="6"/>
  <c r="C37" i="6"/>
  <c r="C12" i="6"/>
  <c r="C32" i="6"/>
  <c r="C27" i="6"/>
  <c r="C11" i="6"/>
  <c r="C30" i="6"/>
  <c r="C15" i="6"/>
  <c r="C13" i="6"/>
  <c r="C34" i="6"/>
  <c r="C21" i="6"/>
  <c r="C2" i="6"/>
  <c r="C18" i="6"/>
  <c r="C24" i="6"/>
  <c r="C17" i="6"/>
  <c r="C26" i="6"/>
  <c r="C9" i="6"/>
  <c r="C19" i="6"/>
  <c r="C36" i="6"/>
  <c r="C3" i="6"/>
  <c r="C14" i="6"/>
  <c r="C38" i="6"/>
  <c r="C22" i="6"/>
  <c r="C4" i="6"/>
  <c r="C6" i="6"/>
  <c r="C3" i="5"/>
  <c r="C4" i="5"/>
  <c r="C5" i="5"/>
  <c r="C6" i="5"/>
  <c r="C7" i="5"/>
  <c r="C8" i="5"/>
  <c r="C9" i="5"/>
  <c r="C10" i="5"/>
  <c r="C11" i="5"/>
  <c r="C12" i="5"/>
  <c r="C13" i="5"/>
  <c r="C14" i="5"/>
  <c r="C2" i="5"/>
  <c r="C3" i="4"/>
  <c r="C4" i="4"/>
  <c r="C5" i="4"/>
  <c r="C2" i="4"/>
  <c r="C4" i="3"/>
  <c r="C5" i="3"/>
  <c r="C6" i="3"/>
  <c r="C8" i="3"/>
  <c r="C9" i="3"/>
  <c r="C10" i="3"/>
  <c r="C11" i="3"/>
  <c r="C12" i="3"/>
  <c r="C13" i="3"/>
  <c r="C14" i="3"/>
  <c r="C15" i="3"/>
  <c r="C16" i="3"/>
  <c r="C17" i="3"/>
  <c r="C18" i="3"/>
  <c r="C3" i="3"/>
  <c r="C3" i="2"/>
  <c r="C2" i="2"/>
  <c r="C3" i="1"/>
  <c r="C4" i="1"/>
  <c r="C2" i="1"/>
</calcChain>
</file>

<file path=xl/sharedStrings.xml><?xml version="1.0" encoding="utf-8"?>
<sst xmlns="http://schemas.openxmlformats.org/spreadsheetml/2006/main" count="170" uniqueCount="158">
  <si>
    <t>investigador</t>
  </si>
  <si>
    <t>estudiante</t>
  </si>
  <si>
    <t>No académico</t>
  </si>
  <si>
    <t>Femenino</t>
  </si>
  <si>
    <t>Masculino</t>
  </si>
  <si>
    <t>CDMX</t>
  </si>
  <si>
    <t>VER</t>
  </si>
  <si>
    <t>PUE</t>
  </si>
  <si>
    <t>GTO</t>
  </si>
  <si>
    <t>MOR</t>
  </si>
  <si>
    <t>OAX</t>
  </si>
  <si>
    <t>CHIH</t>
  </si>
  <si>
    <t>SIN</t>
  </si>
  <si>
    <t>SON</t>
  </si>
  <si>
    <t>JAL</t>
  </si>
  <si>
    <t>YUC</t>
  </si>
  <si>
    <t>CHIS</t>
  </si>
  <si>
    <t>EXTRANJERO</t>
  </si>
  <si>
    <t>SNI I</t>
  </si>
  <si>
    <t>SNI II</t>
  </si>
  <si>
    <t>SNI III</t>
  </si>
  <si>
    <t>Ciencia Política</t>
  </si>
  <si>
    <t>Pedagogía</t>
  </si>
  <si>
    <t xml:space="preserve">Demografía </t>
  </si>
  <si>
    <t>Ciencias de la Vida</t>
  </si>
  <si>
    <t>Lingüística</t>
  </si>
  <si>
    <t>Ciencias Jurídicas y Derecho</t>
  </si>
  <si>
    <t>Historia</t>
  </si>
  <si>
    <t>Filosofía</t>
  </si>
  <si>
    <t>Sociología</t>
  </si>
  <si>
    <t xml:space="preserve">Antropología </t>
  </si>
  <si>
    <t>Psicología</t>
  </si>
  <si>
    <t>Ciencias Económicas</t>
  </si>
  <si>
    <t>entero</t>
  </si>
  <si>
    <t>%</t>
  </si>
  <si>
    <t>Candidato</t>
  </si>
  <si>
    <t>SLP</t>
  </si>
  <si>
    <t>CIDE</t>
  </si>
  <si>
    <t>UAGRO</t>
  </si>
  <si>
    <t>UNAM</t>
  </si>
  <si>
    <t>BUAP</t>
  </si>
  <si>
    <t>UAM</t>
  </si>
  <si>
    <t>INAH</t>
  </si>
  <si>
    <t>UV</t>
  </si>
  <si>
    <t>UAEM</t>
  </si>
  <si>
    <t>UACJ</t>
  </si>
  <si>
    <t>MORA</t>
  </si>
  <si>
    <t>U.de Cambridge</t>
  </si>
  <si>
    <t>COLMEX</t>
  </si>
  <si>
    <t>UTWENTE</t>
  </si>
  <si>
    <t>UGTO</t>
  </si>
  <si>
    <t>CIESAS</t>
  </si>
  <si>
    <t>Universidad Ruhr de Bochum</t>
  </si>
  <si>
    <t>ENAH</t>
  </si>
  <si>
    <t>UDG</t>
  </si>
  <si>
    <t>UADY</t>
  </si>
  <si>
    <t>ECSSR</t>
  </si>
  <si>
    <t>UAIS</t>
  </si>
  <si>
    <t>INACIPE</t>
  </si>
  <si>
    <t>FLACSO</t>
  </si>
  <si>
    <t>UNACH</t>
  </si>
  <si>
    <t>MYT</t>
  </si>
  <si>
    <t>Abogados con Cámara</t>
  </si>
  <si>
    <t>JUCONI</t>
  </si>
  <si>
    <t>U.Leiden</t>
  </si>
  <si>
    <t>ITESCA</t>
  </si>
  <si>
    <t>UACM</t>
  </si>
  <si>
    <t>COLEF</t>
  </si>
  <si>
    <t>México Negro</t>
  </si>
  <si>
    <t>UNIANDES</t>
  </si>
  <si>
    <t>Afrodescendencias en México</t>
  </si>
  <si>
    <t>GIMTRAP</t>
  </si>
  <si>
    <t>UPN</t>
  </si>
  <si>
    <t>Ciencias de las Artes y las Letras</t>
  </si>
  <si>
    <t>COBAEM</t>
  </si>
  <si>
    <t>EDOMEX</t>
  </si>
  <si>
    <t>AMCO</t>
  </si>
  <si>
    <t>Ciencias Políticas</t>
  </si>
  <si>
    <t>Biología Humana</t>
  </si>
  <si>
    <t xml:space="preserve">Otras Especialidades Lingüísticas </t>
  </si>
  <si>
    <t xml:space="preserve">Otras Especialidades Sociológicas </t>
  </si>
  <si>
    <t>Etnografía y Etnología</t>
  </si>
  <si>
    <t>Teoría, Análisis y Critica Literarias</t>
  </si>
  <si>
    <t xml:space="preserve">Otras Especialidades Políticas </t>
  </si>
  <si>
    <t>Antropología Social</t>
  </si>
  <si>
    <t xml:space="preserve">Otras Especialidades Filosóficas </t>
  </si>
  <si>
    <t>Teoría y Métodos Educativos</t>
  </si>
  <si>
    <t xml:space="preserve">Otras Especialidades Historias </t>
  </si>
  <si>
    <t>Otras Especialidades Antropológicas</t>
  </si>
  <si>
    <t xml:space="preserve">Otras Especialidades Psicológicas </t>
  </si>
  <si>
    <t>Filosofía de la Ciencia</t>
  </si>
  <si>
    <t xml:space="preserve">Otras Especialidades Jurídicas </t>
  </si>
  <si>
    <t xml:space="preserve">Psicología Social </t>
  </si>
  <si>
    <t>Teoría Lingüística</t>
  </si>
  <si>
    <t>Teoría Económica</t>
  </si>
  <si>
    <t>Otras Especialidades Artísticas</t>
  </si>
  <si>
    <t>Características de la Población</t>
  </si>
  <si>
    <t>BCS</t>
  </si>
  <si>
    <t>GRO</t>
  </si>
  <si>
    <t>Tec. Monterrey</t>
  </si>
  <si>
    <t>Facultad de Ciencias Antropológicas, UADY</t>
  </si>
  <si>
    <t>Facultad de Psicología, UADY</t>
  </si>
  <si>
    <t>Abogados con Cámara A.C.</t>
  </si>
  <si>
    <t>Afrodescendencias en México A.C.</t>
  </si>
  <si>
    <t>Facultad de Derecho y Ciencias Sociales, BUAP</t>
  </si>
  <si>
    <t>Facultad de Filosofía y Letras, BUAP</t>
  </si>
  <si>
    <t>Facultad de Psicología, BUAP</t>
  </si>
  <si>
    <t xml:space="preserve">Instituto de Ciencias Sociales y Humanidades “Alfonso Vélez Pliego”, BUAP </t>
  </si>
  <si>
    <t>CIESAS-DF</t>
  </si>
  <si>
    <t>CIESAS-Golfo</t>
  </si>
  <si>
    <t>CIESAS-Pacífico Sur</t>
  </si>
  <si>
    <t>Centro de Estudios Históricos, COLMEX</t>
  </si>
  <si>
    <t>Centro de Estudios Sociológicos, COLMEX</t>
  </si>
  <si>
    <t>Corporación Internacional para el Desarrollo Educativo</t>
  </si>
  <si>
    <t>Departamento de Estudios Culturales, El Colegio de la Frontera Norte</t>
  </si>
  <si>
    <t xml:space="preserve">Facultad Latinoamericana de Ciencias Sociales-México </t>
  </si>
  <si>
    <t xml:space="preserve">Fundación JUCONI A.C. </t>
  </si>
  <si>
    <t>Grupo Interdisciplinario sobre Mujer, Trabajo y Pobreza A.C.</t>
  </si>
  <si>
    <t>Instituto de Investigaciones Dr. José María Luis Mora</t>
  </si>
  <si>
    <t>Coordinación de Antropología, INAH</t>
  </si>
  <si>
    <t>Dirección de Etnología y Antropología Social, INAH</t>
  </si>
  <si>
    <t>Escuela Nacional de Antropología e Historia, INAH</t>
  </si>
  <si>
    <t xml:space="preserve">Museo Nacional de Antropología e Historia, INAH </t>
  </si>
  <si>
    <t>México Negro A.C.</t>
  </si>
  <si>
    <t>Museo Memoria y Tolerancia</t>
  </si>
  <si>
    <t>Instituto de Ciencias Sociales y Administración, UACJ</t>
  </si>
  <si>
    <t>UAM-Azcapotzalco</t>
  </si>
  <si>
    <t>UAM-Cuajimalpa</t>
  </si>
  <si>
    <t>UAM-Iztapalapa</t>
  </si>
  <si>
    <t>Programa de Ciencias Sociales UAM-Xochimilco</t>
  </si>
  <si>
    <t>Facultad de Estudios Superiores de Cuautla, UAEM</t>
  </si>
  <si>
    <t>Universidad de Granada</t>
  </si>
  <si>
    <t>Universidad de Guadalajara</t>
  </si>
  <si>
    <t>Departamento de Filosofía, UGTO</t>
  </si>
  <si>
    <t>Departamento de Lenguaje, UGTO</t>
  </si>
  <si>
    <t>Universidad de Leiden</t>
  </si>
  <si>
    <t>Universidad Iberoamericana</t>
  </si>
  <si>
    <t>Centro de Investigaciones Interdisciplinarias en Ciencias y Humanidades, UNAM</t>
  </si>
  <si>
    <t>Centro de Investigaciones sobre América del Norte</t>
  </si>
  <si>
    <t>Centro de Investigaciones sobre América Latina y el Caribe, UNAM</t>
  </si>
  <si>
    <t>Facultad de Ciencias, UNAM</t>
  </si>
  <si>
    <t xml:space="preserve">Instituto de Biología, UNAM </t>
  </si>
  <si>
    <t xml:space="preserve">Instituto de Investigaciones Antropológicas, UNAM </t>
  </si>
  <si>
    <t>Instituto de Investigaciones Jurídicas, UNAM</t>
  </si>
  <si>
    <t>Instituto de Investigaciones Sociales, UNAM</t>
  </si>
  <si>
    <t>Instituto de Investigaciones Filosóficas, UNAM</t>
  </si>
  <si>
    <t xml:space="preserve">Instituto de Investigaciones Históricas, UNAM </t>
  </si>
  <si>
    <t>Posgrado en Antropología, UNAM</t>
  </si>
  <si>
    <t xml:space="preserve">Programa de Posgrado en Estudios Latinoamericanos, UNAM </t>
  </si>
  <si>
    <t>Posgrado en Historia, UNAM</t>
  </si>
  <si>
    <t>Universidad Pedagógica Nacional, Unidad Ajusco, México, D.F.</t>
  </si>
  <si>
    <t>Universidad Veracruzana</t>
  </si>
  <si>
    <t>Department of Educational Leadership and Foundations, University of Texas at El Paso</t>
  </si>
  <si>
    <t>University of Manchester</t>
  </si>
  <si>
    <t>University of Twente School of Management and Governance</t>
  </si>
  <si>
    <t>Otros</t>
  </si>
  <si>
    <t>Facultad de Ciencias Políticas y Sociales, UNAM</t>
  </si>
  <si>
    <t>Facultad de Medicina,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</si>
</sst>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NumberFormat="1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1" xfId="0" applyBorder="1"/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left" vertical="top" wrapText="1"/>
    </xf>
    <xf numFmtId="0" fontId="0" fillId="0" borderId="1" xfId="0" applyNumberFormat="1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4" sqref="B4"/>
    </sheetView>
  </sheetViews>
  <sheetFormatPr defaultRowHeight="15" x14ac:dyDescent="0.25"/>
  <cols>
    <col min="1" max="1" width="18.140625" customWidth="1"/>
  </cols>
  <sheetData>
    <row r="1" spans="1:3" x14ac:dyDescent="0.25">
      <c r="B1" t="s">
        <v>33</v>
      </c>
      <c r="C1" t="s">
        <v>34</v>
      </c>
    </row>
    <row r="2" spans="1:3" x14ac:dyDescent="0.25">
      <c r="A2" t="s">
        <v>0</v>
      </c>
      <c r="B2">
        <v>91</v>
      </c>
      <c r="C2">
        <f>B2*100/122</f>
        <v>74.590163934426229</v>
      </c>
    </row>
    <row r="3" spans="1:3" x14ac:dyDescent="0.25">
      <c r="A3" t="s">
        <v>1</v>
      </c>
      <c r="B3">
        <v>26</v>
      </c>
      <c r="C3">
        <f t="shared" ref="C3:C4" si="0">B3*100/122</f>
        <v>21.311475409836067</v>
      </c>
    </row>
    <row r="4" spans="1:3" x14ac:dyDescent="0.25">
      <c r="A4" t="s">
        <v>2</v>
      </c>
      <c r="B4">
        <v>5</v>
      </c>
      <c r="C4">
        <f t="shared" si="0"/>
        <v>4.0983606557377046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F22" sqref="F22"/>
    </sheetView>
  </sheetViews>
  <sheetFormatPr defaultRowHeight="15" x14ac:dyDescent="0.25"/>
  <sheetData>
    <row r="1" spans="1:3" x14ac:dyDescent="0.25">
      <c r="B1" t="s">
        <v>33</v>
      </c>
      <c r="C1" t="s">
        <v>34</v>
      </c>
    </row>
    <row r="2" spans="1:3" x14ac:dyDescent="0.25">
      <c r="A2" t="s">
        <v>3</v>
      </c>
      <c r="B2">
        <v>72</v>
      </c>
      <c r="C2">
        <f>B2*100/122</f>
        <v>59.016393442622949</v>
      </c>
    </row>
    <row r="3" spans="1:3" x14ac:dyDescent="0.25">
      <c r="A3" t="s">
        <v>4</v>
      </c>
      <c r="B3">
        <v>50</v>
      </c>
      <c r="C3">
        <f>B3*100/122</f>
        <v>40.983606557377051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9" sqref="B9"/>
    </sheetView>
  </sheetViews>
  <sheetFormatPr defaultRowHeight="15" x14ac:dyDescent="0.25"/>
  <sheetData>
    <row r="1" spans="1:3" x14ac:dyDescent="0.25">
      <c r="B1" t="s">
        <v>33</v>
      </c>
      <c r="C1" t="s">
        <v>34</v>
      </c>
    </row>
    <row r="2" spans="1:3" x14ac:dyDescent="0.25">
      <c r="A2" t="s">
        <v>97</v>
      </c>
      <c r="B2">
        <v>1</v>
      </c>
      <c r="C2">
        <f>B2*100/122</f>
        <v>0.81967213114754101</v>
      </c>
    </row>
    <row r="3" spans="1:3" x14ac:dyDescent="0.25">
      <c r="A3" t="s">
        <v>5</v>
      </c>
      <c r="B3">
        <v>71</v>
      </c>
      <c r="C3">
        <f>B3*100/122</f>
        <v>58.196721311475407</v>
      </c>
    </row>
    <row r="4" spans="1:3" x14ac:dyDescent="0.25">
      <c r="A4" t="s">
        <v>11</v>
      </c>
      <c r="B4">
        <v>2</v>
      </c>
      <c r="C4">
        <f t="shared" ref="C4:C18" si="0">B4*100/122</f>
        <v>1.639344262295082</v>
      </c>
    </row>
    <row r="5" spans="1:3" x14ac:dyDescent="0.25">
      <c r="A5" t="s">
        <v>16</v>
      </c>
      <c r="B5">
        <v>1</v>
      </c>
      <c r="C5">
        <f t="shared" si="0"/>
        <v>0.81967213114754101</v>
      </c>
    </row>
    <row r="6" spans="1:3" x14ac:dyDescent="0.25">
      <c r="A6" t="s">
        <v>75</v>
      </c>
      <c r="B6">
        <v>1</v>
      </c>
      <c r="C6">
        <f t="shared" si="0"/>
        <v>0.81967213114754101</v>
      </c>
    </row>
    <row r="7" spans="1:3" x14ac:dyDescent="0.25">
      <c r="A7" t="s">
        <v>98</v>
      </c>
      <c r="B7">
        <v>1</v>
      </c>
      <c r="C7">
        <f t="shared" si="0"/>
        <v>0.81967213114754101</v>
      </c>
    </row>
    <row r="8" spans="1:3" x14ac:dyDescent="0.25">
      <c r="A8" t="s">
        <v>8</v>
      </c>
      <c r="B8">
        <v>4</v>
      </c>
      <c r="C8">
        <f t="shared" si="0"/>
        <v>3.278688524590164</v>
      </c>
    </row>
    <row r="9" spans="1:3" x14ac:dyDescent="0.25">
      <c r="A9" t="s">
        <v>14</v>
      </c>
      <c r="B9">
        <v>2</v>
      </c>
      <c r="C9">
        <f t="shared" si="0"/>
        <v>1.639344262295082</v>
      </c>
    </row>
    <row r="10" spans="1:3" x14ac:dyDescent="0.25">
      <c r="A10" t="s">
        <v>9</v>
      </c>
      <c r="B10">
        <v>4</v>
      </c>
      <c r="C10">
        <f t="shared" si="0"/>
        <v>3.278688524590164</v>
      </c>
    </row>
    <row r="11" spans="1:3" x14ac:dyDescent="0.25">
      <c r="A11" t="s">
        <v>10</v>
      </c>
      <c r="B11">
        <v>3</v>
      </c>
      <c r="C11">
        <f t="shared" si="0"/>
        <v>2.459016393442623</v>
      </c>
    </row>
    <row r="12" spans="1:3" x14ac:dyDescent="0.25">
      <c r="A12" t="s">
        <v>7</v>
      </c>
      <c r="B12">
        <v>14</v>
      </c>
      <c r="C12">
        <f t="shared" si="0"/>
        <v>11.475409836065573</v>
      </c>
    </row>
    <row r="13" spans="1:3" x14ac:dyDescent="0.25">
      <c r="A13" t="s">
        <v>12</v>
      </c>
      <c r="B13">
        <v>4</v>
      </c>
      <c r="C13">
        <f t="shared" si="0"/>
        <v>3.278688524590164</v>
      </c>
    </row>
    <row r="14" spans="1:3" x14ac:dyDescent="0.25">
      <c r="A14" t="s">
        <v>36</v>
      </c>
      <c r="B14">
        <v>1</v>
      </c>
      <c r="C14">
        <f t="shared" si="0"/>
        <v>0.81967213114754101</v>
      </c>
    </row>
    <row r="15" spans="1:3" x14ac:dyDescent="0.25">
      <c r="A15" t="s">
        <v>13</v>
      </c>
      <c r="B15">
        <v>1</v>
      </c>
      <c r="C15">
        <f t="shared" si="0"/>
        <v>0.81967213114754101</v>
      </c>
    </row>
    <row r="16" spans="1:3" x14ac:dyDescent="0.25">
      <c r="A16" t="s">
        <v>6</v>
      </c>
      <c r="B16">
        <v>3</v>
      </c>
      <c r="C16">
        <f t="shared" si="0"/>
        <v>2.459016393442623</v>
      </c>
    </row>
    <row r="17" spans="1:3" x14ac:dyDescent="0.25">
      <c r="A17" t="s">
        <v>15</v>
      </c>
      <c r="B17">
        <v>4</v>
      </c>
      <c r="C17">
        <f t="shared" si="0"/>
        <v>3.278688524590164</v>
      </c>
    </row>
    <row r="18" spans="1:3" x14ac:dyDescent="0.25">
      <c r="A18" t="s">
        <v>17</v>
      </c>
      <c r="B18">
        <v>6</v>
      </c>
      <c r="C18">
        <f t="shared" si="0"/>
        <v>4.918032786885246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3" sqref="B3"/>
    </sheetView>
  </sheetViews>
  <sheetFormatPr defaultRowHeight="15" x14ac:dyDescent="0.25"/>
  <sheetData>
    <row r="1" spans="1:3" x14ac:dyDescent="0.25">
      <c r="B1" t="s">
        <v>33</v>
      </c>
      <c r="C1" t="s">
        <v>34</v>
      </c>
    </row>
    <row r="2" spans="1:3" x14ac:dyDescent="0.25">
      <c r="A2" t="s">
        <v>18</v>
      </c>
      <c r="B2">
        <v>29</v>
      </c>
      <c r="C2">
        <f>B2*100/122</f>
        <v>23.770491803278688</v>
      </c>
    </row>
    <row r="3" spans="1:3" x14ac:dyDescent="0.25">
      <c r="A3" t="s">
        <v>19</v>
      </c>
      <c r="B3">
        <v>12</v>
      </c>
      <c r="C3">
        <f t="shared" ref="C3:C5" si="0">B3*100/122</f>
        <v>9.8360655737704921</v>
      </c>
    </row>
    <row r="4" spans="1:3" x14ac:dyDescent="0.25">
      <c r="A4" t="s">
        <v>20</v>
      </c>
      <c r="B4">
        <v>9</v>
      </c>
      <c r="C4">
        <f t="shared" si="0"/>
        <v>7.3770491803278686</v>
      </c>
    </row>
    <row r="5" spans="1:3" x14ac:dyDescent="0.25">
      <c r="A5" t="s">
        <v>35</v>
      </c>
      <c r="B5">
        <v>5</v>
      </c>
      <c r="C5">
        <f t="shared" si="0"/>
        <v>4.0983606557377046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2" sqref="A2"/>
    </sheetView>
  </sheetViews>
  <sheetFormatPr defaultRowHeight="15" x14ac:dyDescent="0.25"/>
  <cols>
    <col min="1" max="1" width="18.140625" customWidth="1"/>
  </cols>
  <sheetData>
    <row r="1" spans="1:3" x14ac:dyDescent="0.25">
      <c r="B1" t="s">
        <v>33</v>
      </c>
      <c r="C1" t="s">
        <v>34</v>
      </c>
    </row>
    <row r="2" spans="1:3" x14ac:dyDescent="0.25">
      <c r="A2" t="s">
        <v>30</v>
      </c>
      <c r="B2">
        <v>27</v>
      </c>
      <c r="C2">
        <f>B2*100/122</f>
        <v>22.131147540983605</v>
      </c>
    </row>
    <row r="3" spans="1:3" x14ac:dyDescent="0.25">
      <c r="A3" t="s">
        <v>24</v>
      </c>
      <c r="B3">
        <v>1</v>
      </c>
      <c r="C3">
        <f t="shared" ref="C3:C14" si="0">B3*100/122</f>
        <v>0.81967213114754101</v>
      </c>
    </row>
    <row r="4" spans="1:3" x14ac:dyDescent="0.25">
      <c r="A4" t="s">
        <v>73</v>
      </c>
      <c r="B4">
        <v>2</v>
      </c>
      <c r="C4">
        <f t="shared" si="0"/>
        <v>1.639344262295082</v>
      </c>
    </row>
    <row r="5" spans="1:3" x14ac:dyDescent="0.25">
      <c r="A5" t="s">
        <v>26</v>
      </c>
      <c r="B5">
        <v>6</v>
      </c>
      <c r="C5">
        <f t="shared" si="0"/>
        <v>4.918032786885246</v>
      </c>
    </row>
    <row r="6" spans="1:3" x14ac:dyDescent="0.25">
      <c r="A6" t="s">
        <v>32</v>
      </c>
      <c r="B6">
        <v>1</v>
      </c>
      <c r="C6">
        <f t="shared" si="0"/>
        <v>0.81967213114754101</v>
      </c>
    </row>
    <row r="7" spans="1:3" x14ac:dyDescent="0.25">
      <c r="A7" t="s">
        <v>21</v>
      </c>
      <c r="B7">
        <v>6</v>
      </c>
      <c r="C7">
        <f t="shared" si="0"/>
        <v>4.918032786885246</v>
      </c>
    </row>
    <row r="8" spans="1:3" x14ac:dyDescent="0.25">
      <c r="A8" t="s">
        <v>23</v>
      </c>
      <c r="B8">
        <v>1</v>
      </c>
      <c r="C8">
        <f t="shared" si="0"/>
        <v>0.81967213114754101</v>
      </c>
    </row>
    <row r="9" spans="1:3" x14ac:dyDescent="0.25">
      <c r="A9" t="s">
        <v>28</v>
      </c>
      <c r="B9">
        <v>8</v>
      </c>
      <c r="C9">
        <f t="shared" si="0"/>
        <v>6.557377049180328</v>
      </c>
    </row>
    <row r="10" spans="1:3" x14ac:dyDescent="0.25">
      <c r="A10" t="s">
        <v>27</v>
      </c>
      <c r="B10">
        <v>16</v>
      </c>
      <c r="C10">
        <f t="shared" si="0"/>
        <v>13.114754098360656</v>
      </c>
    </row>
    <row r="11" spans="1:3" x14ac:dyDescent="0.25">
      <c r="A11" t="s">
        <v>25</v>
      </c>
      <c r="B11">
        <v>8</v>
      </c>
      <c r="C11">
        <f t="shared" si="0"/>
        <v>6.557377049180328</v>
      </c>
    </row>
    <row r="12" spans="1:3" x14ac:dyDescent="0.25">
      <c r="A12" t="s">
        <v>22</v>
      </c>
      <c r="B12">
        <v>8</v>
      </c>
      <c r="C12">
        <f t="shared" si="0"/>
        <v>6.557377049180328</v>
      </c>
    </row>
    <row r="13" spans="1:3" x14ac:dyDescent="0.25">
      <c r="A13" t="s">
        <v>31</v>
      </c>
      <c r="B13">
        <v>8</v>
      </c>
      <c r="C13">
        <f t="shared" si="0"/>
        <v>6.557377049180328</v>
      </c>
    </row>
    <row r="14" spans="1:3" x14ac:dyDescent="0.25">
      <c r="A14" t="s">
        <v>29</v>
      </c>
      <c r="B14">
        <v>31</v>
      </c>
      <c r="C14">
        <f t="shared" si="0"/>
        <v>25.409836065573771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F11" sqref="F11"/>
    </sheetView>
  </sheetViews>
  <sheetFormatPr defaultRowHeight="15" x14ac:dyDescent="0.25"/>
  <cols>
    <col min="1" max="1" width="9.140625" customWidth="1"/>
  </cols>
  <sheetData>
    <row r="1" spans="1:3" x14ac:dyDescent="0.25">
      <c r="B1" t="s">
        <v>33</v>
      </c>
      <c r="C1" t="s">
        <v>34</v>
      </c>
    </row>
    <row r="2" spans="1:3" x14ac:dyDescent="0.25">
      <c r="A2" s="5" t="s">
        <v>62</v>
      </c>
      <c r="B2">
        <v>1</v>
      </c>
      <c r="C2">
        <f t="shared" ref="C2:C40" si="0">B2*100/122</f>
        <v>0.81967213114754101</v>
      </c>
    </row>
    <row r="3" spans="1:3" x14ac:dyDescent="0.25">
      <c r="A3" t="s">
        <v>70</v>
      </c>
      <c r="B3">
        <v>1</v>
      </c>
      <c r="C3">
        <f t="shared" si="0"/>
        <v>0.81967213114754101</v>
      </c>
    </row>
    <row r="4" spans="1:3" x14ac:dyDescent="0.25">
      <c r="A4" t="s">
        <v>76</v>
      </c>
      <c r="B4">
        <v>1</v>
      </c>
      <c r="C4">
        <f t="shared" si="0"/>
        <v>0.81967213114754101</v>
      </c>
    </row>
    <row r="5" spans="1:3" x14ac:dyDescent="0.25">
      <c r="A5" t="s">
        <v>40</v>
      </c>
      <c r="B5">
        <v>14</v>
      </c>
      <c r="C5">
        <f t="shared" si="0"/>
        <v>11.475409836065573</v>
      </c>
    </row>
    <row r="6" spans="1:3" x14ac:dyDescent="0.25">
      <c r="A6" s="1" t="s">
        <v>37</v>
      </c>
      <c r="B6">
        <v>1</v>
      </c>
      <c r="C6">
        <f t="shared" si="0"/>
        <v>0.81967213114754101</v>
      </c>
    </row>
    <row r="7" spans="1:3" x14ac:dyDescent="0.25">
      <c r="A7" t="s">
        <v>51</v>
      </c>
      <c r="B7">
        <v>9</v>
      </c>
      <c r="C7">
        <f t="shared" si="0"/>
        <v>7.3770491803278686</v>
      </c>
    </row>
    <row r="8" spans="1:3" x14ac:dyDescent="0.25">
      <c r="A8" s="1" t="s">
        <v>74</v>
      </c>
      <c r="B8">
        <v>1</v>
      </c>
      <c r="C8">
        <f t="shared" si="0"/>
        <v>0.81967213114754101</v>
      </c>
    </row>
    <row r="9" spans="1:3" x14ac:dyDescent="0.25">
      <c r="A9" t="s">
        <v>67</v>
      </c>
      <c r="B9">
        <v>1</v>
      </c>
      <c r="C9">
        <f t="shared" si="0"/>
        <v>0.81967213114754101</v>
      </c>
    </row>
    <row r="10" spans="1:3" x14ac:dyDescent="0.25">
      <c r="A10" t="s">
        <v>48</v>
      </c>
      <c r="B10">
        <v>5</v>
      </c>
      <c r="C10">
        <f t="shared" si="0"/>
        <v>4.0983606557377046</v>
      </c>
    </row>
    <row r="11" spans="1:3" x14ac:dyDescent="0.25">
      <c r="A11" t="s">
        <v>56</v>
      </c>
      <c r="B11">
        <v>1</v>
      </c>
      <c r="C11">
        <f t="shared" si="0"/>
        <v>0.81967213114754101</v>
      </c>
    </row>
    <row r="12" spans="1:3" x14ac:dyDescent="0.25">
      <c r="A12" t="s">
        <v>53</v>
      </c>
      <c r="B12">
        <v>2</v>
      </c>
      <c r="C12">
        <f t="shared" si="0"/>
        <v>1.639344262295082</v>
      </c>
    </row>
    <row r="13" spans="1:3" x14ac:dyDescent="0.25">
      <c r="A13" t="s">
        <v>59</v>
      </c>
      <c r="B13">
        <v>1</v>
      </c>
      <c r="C13">
        <f t="shared" si="0"/>
        <v>0.81967213114754101</v>
      </c>
    </row>
    <row r="14" spans="1:3" x14ac:dyDescent="0.25">
      <c r="A14" t="s">
        <v>71</v>
      </c>
      <c r="B14">
        <v>1</v>
      </c>
      <c r="C14">
        <f t="shared" si="0"/>
        <v>0.81967213114754101</v>
      </c>
    </row>
    <row r="15" spans="1:3" x14ac:dyDescent="0.25">
      <c r="A15" t="s">
        <v>58</v>
      </c>
      <c r="B15">
        <v>1</v>
      </c>
      <c r="C15">
        <f t="shared" si="0"/>
        <v>0.81967213114754101</v>
      </c>
    </row>
    <row r="16" spans="1:3" x14ac:dyDescent="0.25">
      <c r="A16" t="s">
        <v>42</v>
      </c>
      <c r="B16">
        <v>7</v>
      </c>
      <c r="C16">
        <f t="shared" si="0"/>
        <v>5.7377049180327866</v>
      </c>
    </row>
    <row r="17" spans="1:3" x14ac:dyDescent="0.25">
      <c r="A17" t="s">
        <v>65</v>
      </c>
      <c r="B17">
        <v>1</v>
      </c>
      <c r="C17">
        <f t="shared" si="0"/>
        <v>0.81967213114754101</v>
      </c>
    </row>
    <row r="18" spans="1:3" x14ac:dyDescent="0.25">
      <c r="A18" t="s">
        <v>63</v>
      </c>
      <c r="B18">
        <v>1</v>
      </c>
      <c r="C18">
        <f t="shared" si="0"/>
        <v>0.81967213114754101</v>
      </c>
    </row>
    <row r="19" spans="1:3" x14ac:dyDescent="0.25">
      <c r="A19" t="s">
        <v>68</v>
      </c>
      <c r="B19">
        <v>1</v>
      </c>
      <c r="C19">
        <f t="shared" si="0"/>
        <v>0.81967213114754101</v>
      </c>
    </row>
    <row r="20" spans="1:3" x14ac:dyDescent="0.25">
      <c r="A20" t="s">
        <v>46</v>
      </c>
      <c r="B20">
        <v>1</v>
      </c>
      <c r="C20">
        <f t="shared" si="0"/>
        <v>0.81967213114754101</v>
      </c>
    </row>
    <row r="21" spans="1:3" x14ac:dyDescent="0.25">
      <c r="A21" t="s">
        <v>61</v>
      </c>
      <c r="B21">
        <v>1</v>
      </c>
      <c r="C21">
        <f t="shared" si="0"/>
        <v>0.81967213114754101</v>
      </c>
    </row>
    <row r="22" spans="1:3" x14ac:dyDescent="0.25">
      <c r="A22" t="s">
        <v>99</v>
      </c>
      <c r="B22">
        <v>1</v>
      </c>
      <c r="C22">
        <f t="shared" si="0"/>
        <v>0.81967213114754101</v>
      </c>
    </row>
    <row r="23" spans="1:3" x14ac:dyDescent="0.25">
      <c r="A23" t="s">
        <v>47</v>
      </c>
      <c r="B23">
        <v>1</v>
      </c>
      <c r="C23">
        <f t="shared" si="0"/>
        <v>0.81967213114754101</v>
      </c>
    </row>
    <row r="24" spans="1:3" x14ac:dyDescent="0.25">
      <c r="A24" t="s">
        <v>64</v>
      </c>
      <c r="B24">
        <v>1</v>
      </c>
      <c r="C24">
        <f t="shared" si="0"/>
        <v>0.81967213114754101</v>
      </c>
    </row>
    <row r="25" spans="1:3" x14ac:dyDescent="0.25">
      <c r="A25" t="s">
        <v>45</v>
      </c>
      <c r="B25">
        <v>2</v>
      </c>
      <c r="C25">
        <f t="shared" si="0"/>
        <v>1.639344262295082</v>
      </c>
    </row>
    <row r="26" spans="1:3" x14ac:dyDescent="0.25">
      <c r="A26" t="s">
        <v>66</v>
      </c>
      <c r="B26">
        <v>1</v>
      </c>
      <c r="C26">
        <f t="shared" si="0"/>
        <v>0.81967213114754101</v>
      </c>
    </row>
    <row r="27" spans="1:3" x14ac:dyDescent="0.25">
      <c r="A27" t="s">
        <v>55</v>
      </c>
      <c r="B27">
        <v>3</v>
      </c>
      <c r="C27">
        <f t="shared" si="0"/>
        <v>2.459016393442623</v>
      </c>
    </row>
    <row r="28" spans="1:3" x14ac:dyDescent="0.25">
      <c r="A28" t="s">
        <v>44</v>
      </c>
      <c r="B28">
        <v>4</v>
      </c>
      <c r="C28">
        <f t="shared" si="0"/>
        <v>3.278688524590164</v>
      </c>
    </row>
    <row r="29" spans="1:3" x14ac:dyDescent="0.25">
      <c r="A29" t="s">
        <v>38</v>
      </c>
      <c r="B29">
        <v>1</v>
      </c>
      <c r="C29">
        <f t="shared" si="0"/>
        <v>0.81967213114754101</v>
      </c>
    </row>
    <row r="30" spans="1:3" x14ac:dyDescent="0.25">
      <c r="A30" t="s">
        <v>57</v>
      </c>
      <c r="B30">
        <v>4</v>
      </c>
      <c r="C30">
        <f t="shared" si="0"/>
        <v>3.278688524590164</v>
      </c>
    </row>
    <row r="31" spans="1:3" x14ac:dyDescent="0.25">
      <c r="A31" t="s">
        <v>41</v>
      </c>
      <c r="B31">
        <v>7</v>
      </c>
      <c r="C31">
        <f t="shared" si="0"/>
        <v>5.7377049180327866</v>
      </c>
    </row>
    <row r="32" spans="1:3" x14ac:dyDescent="0.25">
      <c r="A32" t="s">
        <v>54</v>
      </c>
      <c r="B32">
        <v>1</v>
      </c>
      <c r="C32">
        <f t="shared" si="0"/>
        <v>0.81967213114754101</v>
      </c>
    </row>
    <row r="33" spans="1:3" x14ac:dyDescent="0.25">
      <c r="A33" t="s">
        <v>50</v>
      </c>
      <c r="B33">
        <v>4</v>
      </c>
      <c r="C33">
        <f t="shared" si="0"/>
        <v>3.278688524590164</v>
      </c>
    </row>
    <row r="34" spans="1:3" x14ac:dyDescent="0.25">
      <c r="A34" t="s">
        <v>60</v>
      </c>
      <c r="B34">
        <v>1</v>
      </c>
      <c r="C34">
        <f t="shared" si="0"/>
        <v>0.81967213114754101</v>
      </c>
    </row>
    <row r="35" spans="1:3" x14ac:dyDescent="0.25">
      <c r="A35" t="s">
        <v>39</v>
      </c>
      <c r="B35">
        <v>33</v>
      </c>
      <c r="C35">
        <f t="shared" si="0"/>
        <v>27.049180327868854</v>
      </c>
    </row>
    <row r="36" spans="1:3" x14ac:dyDescent="0.25">
      <c r="A36" t="s">
        <v>69</v>
      </c>
      <c r="B36">
        <v>1</v>
      </c>
      <c r="C36">
        <f t="shared" si="0"/>
        <v>0.81967213114754101</v>
      </c>
    </row>
    <row r="37" spans="1:3" x14ac:dyDescent="0.25">
      <c r="A37" t="s">
        <v>52</v>
      </c>
      <c r="B37">
        <v>1</v>
      </c>
      <c r="C37">
        <f t="shared" si="0"/>
        <v>0.81967213114754101</v>
      </c>
    </row>
    <row r="38" spans="1:3" x14ac:dyDescent="0.25">
      <c r="A38" t="s">
        <v>72</v>
      </c>
      <c r="B38">
        <v>1</v>
      </c>
      <c r="C38">
        <f t="shared" si="0"/>
        <v>0.81967213114754101</v>
      </c>
    </row>
    <row r="39" spans="1:3" x14ac:dyDescent="0.25">
      <c r="A39" t="s">
        <v>49</v>
      </c>
      <c r="B39">
        <v>1</v>
      </c>
      <c r="C39">
        <f t="shared" si="0"/>
        <v>0.81967213114754101</v>
      </c>
    </row>
    <row r="40" spans="1:3" x14ac:dyDescent="0.25">
      <c r="A40" t="s">
        <v>43</v>
      </c>
      <c r="B40">
        <v>2</v>
      </c>
      <c r="C40">
        <f t="shared" si="0"/>
        <v>1.639344262295082</v>
      </c>
    </row>
  </sheetData>
  <sortState ref="A2:C40">
    <sortCondition ref="A1"/>
  </sortState>
  <dataValidations count="1">
    <dataValidation allowBlank="1" sqref="A2:A3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2" sqref="C2"/>
    </sheetView>
  </sheetViews>
  <sheetFormatPr defaultRowHeight="15" x14ac:dyDescent="0.25"/>
  <sheetData>
    <row r="1" spans="1:3" x14ac:dyDescent="0.25">
      <c r="B1" t="s">
        <v>33</v>
      </c>
      <c r="C1" t="s">
        <v>34</v>
      </c>
    </row>
    <row r="2" spans="1:3" x14ac:dyDescent="0.25">
      <c r="A2" s="4" t="s">
        <v>84</v>
      </c>
      <c r="B2">
        <v>23</v>
      </c>
      <c r="C2">
        <f>B2*100/122</f>
        <v>18.852459016393443</v>
      </c>
    </row>
    <row r="3" spans="1:3" x14ac:dyDescent="0.25">
      <c r="A3" t="s">
        <v>78</v>
      </c>
      <c r="B3">
        <v>1</v>
      </c>
      <c r="C3">
        <f t="shared" ref="C3:C21" si="0">B3*100/122</f>
        <v>0.81967213114754101</v>
      </c>
    </row>
    <row r="4" spans="1:3" x14ac:dyDescent="0.25">
      <c r="A4" s="4" t="s">
        <v>96</v>
      </c>
      <c r="B4">
        <v>1</v>
      </c>
      <c r="C4">
        <f t="shared" si="0"/>
        <v>0.81967213114754101</v>
      </c>
    </row>
    <row r="5" spans="1:3" x14ac:dyDescent="0.25">
      <c r="A5" s="5" t="s">
        <v>77</v>
      </c>
      <c r="B5">
        <v>5</v>
      </c>
      <c r="C5">
        <f t="shared" si="0"/>
        <v>4.0983606557377046</v>
      </c>
    </row>
    <row r="6" spans="1:3" x14ac:dyDescent="0.25">
      <c r="A6" s="2" t="s">
        <v>81</v>
      </c>
      <c r="B6">
        <v>1</v>
      </c>
      <c r="C6">
        <f t="shared" si="0"/>
        <v>0.81967213114754101</v>
      </c>
    </row>
    <row r="7" spans="1:3" x14ac:dyDescent="0.25">
      <c r="A7" s="2" t="s">
        <v>90</v>
      </c>
      <c r="B7">
        <v>3</v>
      </c>
      <c r="C7">
        <f t="shared" si="0"/>
        <v>2.459016393442623</v>
      </c>
    </row>
    <row r="8" spans="1:3" x14ac:dyDescent="0.25">
      <c r="A8" s="2" t="s">
        <v>88</v>
      </c>
      <c r="B8">
        <v>1</v>
      </c>
      <c r="C8">
        <f t="shared" si="0"/>
        <v>0.81967213114754101</v>
      </c>
    </row>
    <row r="9" spans="1:3" x14ac:dyDescent="0.25">
      <c r="A9" s="2" t="s">
        <v>95</v>
      </c>
      <c r="B9">
        <v>1</v>
      </c>
      <c r="C9">
        <f t="shared" si="0"/>
        <v>0.81967213114754101</v>
      </c>
    </row>
    <row r="10" spans="1:3" x14ac:dyDescent="0.25">
      <c r="A10" s="3" t="s">
        <v>85</v>
      </c>
      <c r="B10">
        <v>3</v>
      </c>
      <c r="C10">
        <f t="shared" si="0"/>
        <v>2.459016393442623</v>
      </c>
    </row>
    <row r="11" spans="1:3" x14ac:dyDescent="0.25">
      <c r="A11" s="2" t="s">
        <v>87</v>
      </c>
      <c r="B11">
        <v>13</v>
      </c>
      <c r="C11">
        <f t="shared" si="0"/>
        <v>10.655737704918034</v>
      </c>
    </row>
    <row r="12" spans="1:3" x14ac:dyDescent="0.25">
      <c r="A12" s="2" t="s">
        <v>91</v>
      </c>
      <c r="B12">
        <v>3</v>
      </c>
      <c r="C12">
        <f t="shared" si="0"/>
        <v>2.459016393442623</v>
      </c>
    </row>
    <row r="13" spans="1:3" x14ac:dyDescent="0.25">
      <c r="A13" s="5" t="s">
        <v>79</v>
      </c>
      <c r="B13">
        <v>2</v>
      </c>
      <c r="C13">
        <f t="shared" si="0"/>
        <v>1.639344262295082</v>
      </c>
    </row>
    <row r="14" spans="1:3" x14ac:dyDescent="0.25">
      <c r="A14" s="2" t="s">
        <v>83</v>
      </c>
      <c r="B14">
        <v>1</v>
      </c>
      <c r="C14">
        <f t="shared" si="0"/>
        <v>0.81967213114754101</v>
      </c>
    </row>
    <row r="15" spans="1:3" x14ac:dyDescent="0.25">
      <c r="A15" s="2" t="s">
        <v>89</v>
      </c>
      <c r="B15">
        <v>3</v>
      </c>
      <c r="C15">
        <f t="shared" si="0"/>
        <v>2.459016393442623</v>
      </c>
    </row>
    <row r="16" spans="1:3" x14ac:dyDescent="0.25">
      <c r="A16" s="2" t="s">
        <v>80</v>
      </c>
      <c r="B16">
        <v>6</v>
      </c>
      <c r="C16">
        <f t="shared" si="0"/>
        <v>4.918032786885246</v>
      </c>
    </row>
    <row r="17" spans="1:3" x14ac:dyDescent="0.25">
      <c r="A17" s="2" t="s">
        <v>92</v>
      </c>
      <c r="B17">
        <v>2</v>
      </c>
      <c r="C17">
        <f t="shared" si="0"/>
        <v>1.639344262295082</v>
      </c>
    </row>
    <row r="18" spans="1:3" x14ac:dyDescent="0.25">
      <c r="A18" s="2" t="s">
        <v>94</v>
      </c>
      <c r="B18">
        <v>1</v>
      </c>
      <c r="C18">
        <f t="shared" si="0"/>
        <v>0.81967213114754101</v>
      </c>
    </row>
    <row r="19" spans="1:3" x14ac:dyDescent="0.25">
      <c r="A19" s="2" t="s">
        <v>93</v>
      </c>
      <c r="B19">
        <v>3</v>
      </c>
      <c r="C19">
        <f t="shared" si="0"/>
        <v>2.459016393442623</v>
      </c>
    </row>
    <row r="20" spans="1:3" x14ac:dyDescent="0.25">
      <c r="A20" s="2" t="s">
        <v>86</v>
      </c>
      <c r="B20">
        <v>5</v>
      </c>
      <c r="C20">
        <f t="shared" si="0"/>
        <v>4.0983606557377046</v>
      </c>
    </row>
    <row r="21" spans="1:3" x14ac:dyDescent="0.25">
      <c r="A21" s="2" t="s">
        <v>82</v>
      </c>
      <c r="B21">
        <v>2</v>
      </c>
      <c r="C21">
        <f t="shared" si="0"/>
        <v>1.639344262295082</v>
      </c>
    </row>
  </sheetData>
  <sortState ref="A1:A20">
    <sortCondition ref="A1"/>
  </sortState>
  <dataValidations count="1">
    <dataValidation type="list" allowBlank="1" showInputMessage="1" showErrorMessage="1" sqref="A5:A21">
      <formula1>INDIRECT(XFD5)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abSelected="1" topLeftCell="A49" workbookViewId="0">
      <selection activeCell="G60" sqref="G60:G61"/>
    </sheetView>
  </sheetViews>
  <sheetFormatPr defaultRowHeight="15" x14ac:dyDescent="0.25"/>
  <cols>
    <col min="1" max="1" width="27.7109375" style="6" customWidth="1"/>
    <col min="2" max="16384" width="9.140625" style="7"/>
  </cols>
  <sheetData>
    <row r="1" spans="1:2" x14ac:dyDescent="0.25">
      <c r="A1" s="6">
        <v>2018</v>
      </c>
    </row>
    <row r="2" spans="1:2" x14ac:dyDescent="0.25">
      <c r="A2" s="6" t="s">
        <v>102</v>
      </c>
      <c r="B2" s="7">
        <f>0.91+0.03</f>
        <v>0.94000000000000006</v>
      </c>
    </row>
    <row r="3" spans="1:2" ht="30" x14ac:dyDescent="0.25">
      <c r="A3" s="6" t="s">
        <v>103</v>
      </c>
      <c r="B3" s="7">
        <f t="shared" ref="B3:B6" si="0">0.91+0.03</f>
        <v>0.94000000000000006</v>
      </c>
    </row>
    <row r="4" spans="1:2" ht="30" x14ac:dyDescent="0.25">
      <c r="A4" s="6" t="s">
        <v>104</v>
      </c>
      <c r="B4" s="7">
        <f t="shared" si="0"/>
        <v>0.94000000000000006</v>
      </c>
    </row>
    <row r="5" spans="1:2" ht="30" x14ac:dyDescent="0.25">
      <c r="A5" s="6" t="s">
        <v>105</v>
      </c>
      <c r="B5" s="7">
        <f t="shared" si="0"/>
        <v>0.94000000000000006</v>
      </c>
    </row>
    <row r="6" spans="1:2" x14ac:dyDescent="0.25">
      <c r="A6" s="6" t="s">
        <v>106</v>
      </c>
      <c r="B6" s="7">
        <f t="shared" si="0"/>
        <v>0.94000000000000006</v>
      </c>
    </row>
    <row r="7" spans="1:2" ht="45" x14ac:dyDescent="0.25">
      <c r="A7" s="6" t="s">
        <v>107</v>
      </c>
      <c r="B7" s="7">
        <f>8.25+0.03</f>
        <v>8.2799999999999994</v>
      </c>
    </row>
    <row r="8" spans="1:2" x14ac:dyDescent="0.25">
      <c r="A8" s="6" t="s">
        <v>108</v>
      </c>
      <c r="B8" s="7">
        <f>4.58+0.03</f>
        <v>4.6100000000000003</v>
      </c>
    </row>
    <row r="9" spans="1:2" x14ac:dyDescent="0.25">
      <c r="A9" s="6" t="s">
        <v>109</v>
      </c>
      <c r="B9" s="7">
        <f t="shared" ref="B9:B10" si="1">0.91+0.03</f>
        <v>0.94000000000000006</v>
      </c>
    </row>
    <row r="10" spans="1:2" x14ac:dyDescent="0.25">
      <c r="A10" s="6" t="s">
        <v>110</v>
      </c>
      <c r="B10" s="7">
        <f t="shared" si="1"/>
        <v>0.94000000000000006</v>
      </c>
    </row>
    <row r="11" spans="1:2" ht="30" x14ac:dyDescent="0.25">
      <c r="A11" s="6" t="s">
        <v>111</v>
      </c>
      <c r="B11" s="7">
        <f>1.83+0.03</f>
        <v>1.86</v>
      </c>
    </row>
    <row r="12" spans="1:2" ht="30" x14ac:dyDescent="0.25">
      <c r="A12" s="6" t="s">
        <v>112</v>
      </c>
      <c r="B12" s="7">
        <f>1.83+0.03</f>
        <v>1.86</v>
      </c>
    </row>
    <row r="13" spans="1:2" ht="30" x14ac:dyDescent="0.25">
      <c r="A13" s="6" t="s">
        <v>113</v>
      </c>
      <c r="B13" s="7">
        <f t="shared" ref="B13" si="2">0.91+0.03</f>
        <v>0.94000000000000006</v>
      </c>
    </row>
    <row r="14" spans="1:2" ht="45" x14ac:dyDescent="0.25">
      <c r="A14" s="6" t="s">
        <v>114</v>
      </c>
      <c r="B14" s="7">
        <f>1.83+0.03</f>
        <v>1.86</v>
      </c>
    </row>
    <row r="15" spans="1:2" ht="30" x14ac:dyDescent="0.25">
      <c r="A15" s="6" t="s">
        <v>115</v>
      </c>
      <c r="B15" s="7">
        <f>2.75+0.03</f>
        <v>2.78</v>
      </c>
    </row>
    <row r="16" spans="1:2" x14ac:dyDescent="0.25">
      <c r="A16" s="6" t="s">
        <v>116</v>
      </c>
      <c r="B16" s="7">
        <f t="shared" ref="B16:B26" si="3">0.91+0.03</f>
        <v>0.94000000000000006</v>
      </c>
    </row>
    <row r="17" spans="1:2" s="8" customFormat="1" ht="34.5" customHeight="1" x14ac:dyDescent="0.25">
      <c r="A17" s="8" t="s">
        <v>117</v>
      </c>
      <c r="B17" s="7">
        <f t="shared" si="3"/>
        <v>0.94000000000000006</v>
      </c>
    </row>
    <row r="18" spans="1:2" ht="30" x14ac:dyDescent="0.25">
      <c r="A18" s="6" t="s">
        <v>118</v>
      </c>
      <c r="B18" s="7">
        <f t="shared" si="3"/>
        <v>0.94000000000000006</v>
      </c>
    </row>
    <row r="19" spans="1:2" ht="30" x14ac:dyDescent="0.25">
      <c r="A19" s="6" t="s">
        <v>119</v>
      </c>
      <c r="B19" s="7">
        <f>2.75+0.03</f>
        <v>2.78</v>
      </c>
    </row>
    <row r="20" spans="1:2" ht="27.75" customHeight="1" x14ac:dyDescent="0.25">
      <c r="A20" s="6" t="s">
        <v>120</v>
      </c>
      <c r="B20" s="7">
        <f t="shared" si="3"/>
        <v>0.94000000000000006</v>
      </c>
    </row>
    <row r="21" spans="1:2" ht="30" x14ac:dyDescent="0.25">
      <c r="A21" s="6" t="s">
        <v>121</v>
      </c>
      <c r="B21" s="7">
        <f>4.58+0.03</f>
        <v>4.6100000000000003</v>
      </c>
    </row>
    <row r="22" spans="1:2" ht="30" x14ac:dyDescent="0.25">
      <c r="A22" s="6" t="s">
        <v>122</v>
      </c>
      <c r="B22" s="7">
        <f t="shared" si="3"/>
        <v>0.94000000000000006</v>
      </c>
    </row>
    <row r="23" spans="1:2" x14ac:dyDescent="0.25">
      <c r="A23" s="6" t="s">
        <v>123</v>
      </c>
      <c r="B23" s="7">
        <f t="shared" si="3"/>
        <v>0.94000000000000006</v>
      </c>
    </row>
    <row r="24" spans="1:2" x14ac:dyDescent="0.25">
      <c r="A24" s="6" t="s">
        <v>124</v>
      </c>
      <c r="B24" s="7">
        <f t="shared" si="3"/>
        <v>0.94000000000000006</v>
      </c>
    </row>
    <row r="25" spans="1:2" ht="30" x14ac:dyDescent="0.25">
      <c r="A25" s="6" t="s">
        <v>125</v>
      </c>
      <c r="B25" s="7">
        <f t="shared" si="3"/>
        <v>0.94000000000000006</v>
      </c>
    </row>
    <row r="26" spans="1:2" x14ac:dyDescent="0.25">
      <c r="A26" s="6" t="s">
        <v>126</v>
      </c>
      <c r="B26" s="7">
        <f t="shared" si="3"/>
        <v>0.94000000000000006</v>
      </c>
    </row>
    <row r="27" spans="1:2" x14ac:dyDescent="0.25">
      <c r="A27" s="6" t="s">
        <v>127</v>
      </c>
      <c r="B27" s="7">
        <f>2.75+0.03</f>
        <v>2.78</v>
      </c>
    </row>
    <row r="28" spans="1:2" x14ac:dyDescent="0.25">
      <c r="A28" s="6" t="s">
        <v>128</v>
      </c>
      <c r="B28" s="7">
        <f>1.83+0.03</f>
        <v>1.86</v>
      </c>
    </row>
    <row r="29" spans="1:2" ht="30" x14ac:dyDescent="0.25">
      <c r="A29" s="6" t="s">
        <v>129</v>
      </c>
      <c r="B29" s="7">
        <f>1.83+0.03</f>
        <v>1.86</v>
      </c>
    </row>
    <row r="30" spans="1:2" ht="31.5" customHeight="1" x14ac:dyDescent="0.25">
      <c r="A30" s="6" t="s">
        <v>100</v>
      </c>
      <c r="B30" s="7">
        <f t="shared" ref="B30" si="4">0.91+0.03</f>
        <v>0.94000000000000006</v>
      </c>
    </row>
    <row r="31" spans="1:2" x14ac:dyDescent="0.25">
      <c r="A31" s="6" t="s">
        <v>101</v>
      </c>
      <c r="B31" s="7">
        <f>1.83+0.03</f>
        <v>1.86</v>
      </c>
    </row>
    <row r="32" spans="1:2" ht="30" x14ac:dyDescent="0.25">
      <c r="A32" s="6" t="s">
        <v>130</v>
      </c>
      <c r="B32" s="7">
        <f>2.75+0.03</f>
        <v>2.78</v>
      </c>
    </row>
    <row r="33" spans="1:2" x14ac:dyDescent="0.25">
      <c r="A33" s="6" t="s">
        <v>131</v>
      </c>
      <c r="B33" s="7">
        <f t="shared" ref="B33:B37" si="5">0.91+0.03</f>
        <v>0.94000000000000006</v>
      </c>
    </row>
    <row r="34" spans="1:2" x14ac:dyDescent="0.25">
      <c r="A34" s="6" t="s">
        <v>132</v>
      </c>
      <c r="B34" s="7">
        <f t="shared" si="5"/>
        <v>0.94000000000000006</v>
      </c>
    </row>
    <row r="35" spans="1:2" ht="30" x14ac:dyDescent="0.25">
      <c r="A35" s="6" t="s">
        <v>133</v>
      </c>
      <c r="B35" s="7">
        <f t="shared" si="5"/>
        <v>0.94000000000000006</v>
      </c>
    </row>
    <row r="36" spans="1:2" ht="30" x14ac:dyDescent="0.25">
      <c r="A36" s="6" t="s">
        <v>134</v>
      </c>
      <c r="B36" s="7">
        <f>2.75+0.03</f>
        <v>2.78</v>
      </c>
    </row>
    <row r="37" spans="1:2" x14ac:dyDescent="0.25">
      <c r="A37" s="6" t="s">
        <v>135</v>
      </c>
      <c r="B37" s="7">
        <f t="shared" si="5"/>
        <v>0.94000000000000006</v>
      </c>
    </row>
    <row r="38" spans="1:2" x14ac:dyDescent="0.25">
      <c r="A38" s="6" t="s">
        <v>136</v>
      </c>
      <c r="B38" s="7">
        <f>1.83+0.03</f>
        <v>1.86</v>
      </c>
    </row>
    <row r="39" spans="1:2" ht="41.25" customHeight="1" x14ac:dyDescent="0.25">
      <c r="A39" s="6" t="s">
        <v>137</v>
      </c>
      <c r="B39" s="7">
        <f>3.66+0.03</f>
        <v>3.69</v>
      </c>
    </row>
    <row r="40" spans="1:2" ht="30" x14ac:dyDescent="0.25">
      <c r="A40" s="6" t="s">
        <v>138</v>
      </c>
      <c r="B40" s="7">
        <f t="shared" ref="B40" si="6">0.91+0.03</f>
        <v>0.94000000000000006</v>
      </c>
    </row>
    <row r="41" spans="1:2" ht="45" x14ac:dyDescent="0.25">
      <c r="A41" s="6" t="s">
        <v>139</v>
      </c>
      <c r="B41" s="7">
        <f>2.75+0.03</f>
        <v>2.78</v>
      </c>
    </row>
    <row r="42" spans="1:2" x14ac:dyDescent="0.25">
      <c r="A42" s="6" t="s">
        <v>140</v>
      </c>
      <c r="B42" s="7">
        <f>3.66+0.03</f>
        <v>3.69</v>
      </c>
    </row>
    <row r="43" spans="1:2" ht="30" x14ac:dyDescent="0.25">
      <c r="A43" s="6" t="s">
        <v>156</v>
      </c>
      <c r="B43" s="7">
        <f t="shared" ref="B43:B48" si="7">0.91+0.03</f>
        <v>0.94000000000000006</v>
      </c>
    </row>
    <row r="44" spans="1:2" x14ac:dyDescent="0.25">
      <c r="A44" s="6" t="s">
        <v>157</v>
      </c>
      <c r="B44" s="7">
        <f t="shared" si="7"/>
        <v>0.94000000000000006</v>
      </c>
    </row>
    <row r="45" spans="1:2" x14ac:dyDescent="0.25">
      <c r="A45" s="6" t="s">
        <v>141</v>
      </c>
      <c r="B45" s="7">
        <f t="shared" si="7"/>
        <v>0.94000000000000006</v>
      </c>
    </row>
    <row r="46" spans="1:2" ht="30" x14ac:dyDescent="0.25">
      <c r="A46" s="6" t="s">
        <v>142</v>
      </c>
      <c r="B46" s="7">
        <f>1.83+0.03</f>
        <v>1.86</v>
      </c>
    </row>
    <row r="47" spans="1:2" ht="30" x14ac:dyDescent="0.25">
      <c r="A47" s="6" t="s">
        <v>143</v>
      </c>
      <c r="B47" s="7">
        <f t="shared" si="7"/>
        <v>0.94000000000000006</v>
      </c>
    </row>
    <row r="48" spans="1:2" ht="30" x14ac:dyDescent="0.25">
      <c r="A48" s="6" t="s">
        <v>144</v>
      </c>
      <c r="B48" s="7">
        <f t="shared" si="7"/>
        <v>0.94000000000000006</v>
      </c>
    </row>
    <row r="49" spans="1:2" ht="30" x14ac:dyDescent="0.25">
      <c r="A49" s="6" t="s">
        <v>145</v>
      </c>
      <c r="B49" s="7">
        <f>1.83+0.03</f>
        <v>1.86</v>
      </c>
    </row>
    <row r="50" spans="1:2" ht="30" x14ac:dyDescent="0.25">
      <c r="A50" s="6" t="s">
        <v>146</v>
      </c>
      <c r="B50" s="7">
        <f>1.83+0.03</f>
        <v>1.86</v>
      </c>
    </row>
    <row r="51" spans="1:2" ht="30" x14ac:dyDescent="0.25">
      <c r="A51" s="6" t="s">
        <v>147</v>
      </c>
      <c r="B51" s="7">
        <f t="shared" ref="B51:B58" si="8">0.91+0.03</f>
        <v>0.94000000000000006</v>
      </c>
    </row>
    <row r="52" spans="1:2" ht="45" x14ac:dyDescent="0.25">
      <c r="A52" s="6" t="s">
        <v>148</v>
      </c>
      <c r="B52" s="7">
        <f>2.75+0.03</f>
        <v>2.78</v>
      </c>
    </row>
    <row r="53" spans="1:2" x14ac:dyDescent="0.25">
      <c r="A53" s="6" t="s">
        <v>149</v>
      </c>
      <c r="B53" s="7">
        <f t="shared" si="8"/>
        <v>0.94000000000000006</v>
      </c>
    </row>
    <row r="54" spans="1:2" ht="45" x14ac:dyDescent="0.25">
      <c r="A54" s="6" t="s">
        <v>150</v>
      </c>
      <c r="B54" s="7">
        <f t="shared" si="8"/>
        <v>0.94000000000000006</v>
      </c>
    </row>
    <row r="55" spans="1:2" x14ac:dyDescent="0.25">
      <c r="A55" s="6" t="s">
        <v>151</v>
      </c>
      <c r="B55" s="7">
        <f>1.83+0.03</f>
        <v>1.86</v>
      </c>
    </row>
    <row r="56" spans="1:2" ht="45" x14ac:dyDescent="0.25">
      <c r="A56" s="6" t="s">
        <v>152</v>
      </c>
      <c r="B56" s="7">
        <f t="shared" si="8"/>
        <v>0.94000000000000006</v>
      </c>
    </row>
    <row r="57" spans="1:2" x14ac:dyDescent="0.25">
      <c r="A57" s="6" t="s">
        <v>153</v>
      </c>
      <c r="B57" s="7">
        <f t="shared" si="8"/>
        <v>0.94000000000000006</v>
      </c>
    </row>
    <row r="58" spans="1:2" ht="45" x14ac:dyDescent="0.25">
      <c r="A58" s="9" t="s">
        <v>154</v>
      </c>
      <c r="B58" s="7">
        <f t="shared" si="8"/>
        <v>0.94000000000000006</v>
      </c>
    </row>
    <row r="59" spans="1:2" x14ac:dyDescent="0.25">
      <c r="A59" s="6" t="s">
        <v>155</v>
      </c>
      <c r="B59" s="7">
        <v>3.24</v>
      </c>
    </row>
    <row r="60" spans="1:2" x14ac:dyDescent="0.25">
      <c r="B60" s="7">
        <f>SUM(B2:B59)</f>
        <v>99.999999999999943</v>
      </c>
    </row>
  </sheetData>
  <dataValidations count="1">
    <dataValidation type="list" allowBlank="1" showInputMessage="1" showErrorMessage="1" sqref="A58">
      <formula1>$AD$9:$AD$898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Tipo de miembro</vt:lpstr>
      <vt:lpstr>Género</vt:lpstr>
      <vt:lpstr>Entidad Federativa</vt:lpstr>
      <vt:lpstr>SNI</vt:lpstr>
      <vt:lpstr>Campo del conocimiento</vt:lpstr>
      <vt:lpstr>Instituciones</vt:lpstr>
      <vt:lpstr>Disciplina</vt:lpstr>
      <vt:lpstr>Detalles Insts.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amarilis</dc:creator>
  <cp:lastModifiedBy>amarilis</cp:lastModifiedBy>
  <dcterms:created xsi:type="dcterms:W3CDTF">2018-08-22T18:31:23Z</dcterms:created>
  <dcterms:modified xsi:type="dcterms:W3CDTF">2018-11-17T02:05:47Z</dcterms:modified>
</cp:coreProperties>
</file>